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84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H61" i="5"/>
  <c r="G61" i="5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H51" i="5"/>
  <c r="G51" i="5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H43" i="5"/>
  <c r="G43" i="5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H33" i="5"/>
  <c r="G33" i="5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H25" i="5"/>
  <c r="G25" i="5"/>
  <c r="G24" i="5"/>
  <c r="H24" i="5" s="1"/>
  <c r="G23" i="5"/>
  <c r="H23" i="5" s="1"/>
  <c r="G22" i="5"/>
  <c r="H22" i="5" s="1"/>
  <c r="G21" i="5"/>
  <c r="H21" i="5" s="1"/>
  <c r="G20" i="5"/>
  <c r="H20" i="5" s="1"/>
  <c r="H19" i="5"/>
  <c r="G19" i="5"/>
  <c r="G18" i="5"/>
  <c r="H18" i="5" s="1"/>
  <c r="G17" i="5"/>
  <c r="H17" i="5" s="1"/>
  <c r="G16" i="5"/>
  <c r="H16" i="5" s="1"/>
  <c r="H15" i="5"/>
  <c r="G15" i="5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H7" i="5"/>
  <c r="G7" i="5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H19" i="4"/>
  <c r="G19" i="4"/>
  <c r="G18" i="4"/>
  <c r="H18" i="4" s="1"/>
  <c r="G17" i="4"/>
  <c r="H17" i="4" s="1"/>
  <c r="G16" i="4"/>
  <c r="H16" i="4" s="1"/>
  <c r="G15" i="4"/>
  <c r="H15" i="4" s="1"/>
  <c r="G14" i="4"/>
  <c r="H14" i="4" s="1"/>
  <c r="H13" i="4"/>
  <c r="G13" i="4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H47" i="3"/>
  <c r="G47" i="3"/>
  <c r="G46" i="3"/>
  <c r="H46" i="3" s="1"/>
  <c r="G45" i="3"/>
  <c r="H45" i="3" s="1"/>
  <c r="H44" i="3"/>
  <c r="G44" i="3"/>
  <c r="G43" i="3"/>
  <c r="H43" i="3" s="1"/>
  <c r="G42" i="3"/>
  <c r="H42" i="3" s="1"/>
  <c r="G41" i="3"/>
  <c r="H41" i="3" s="1"/>
  <c r="G40" i="3"/>
  <c r="H40" i="3" s="1"/>
  <c r="H39" i="3"/>
  <c r="G39" i="3"/>
  <c r="H38" i="3"/>
  <c r="G38" i="3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H26" i="3"/>
  <c r="G26" i="3"/>
  <c r="G25" i="3"/>
  <c r="H25" i="3" s="1"/>
  <c r="G24" i="3"/>
  <c r="H24" i="3" s="1"/>
  <c r="H23" i="3"/>
  <c r="G23" i="3"/>
  <c r="G22" i="3"/>
  <c r="H22" i="3" s="1"/>
  <c r="G21" i="3"/>
  <c r="H21" i="3" s="1"/>
  <c r="H20" i="3"/>
  <c r="G20" i="3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C13" i="1" s="1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H34" i="2" s="1"/>
  <c r="G33" i="2"/>
  <c r="G32" i="2"/>
  <c r="H32" i="2" s="1"/>
  <c r="G31" i="2"/>
  <c r="H31" i="2" s="1"/>
  <c r="G30" i="2"/>
  <c r="H30" i="2" s="1"/>
  <c r="G29" i="2"/>
  <c r="G28" i="2"/>
  <c r="H28" i="2" s="1"/>
  <c r="G27" i="2"/>
  <c r="H27" i="2" s="1"/>
  <c r="G26" i="2"/>
  <c r="G25" i="2"/>
  <c r="G24" i="2"/>
  <c r="H24" i="2" s="1"/>
  <c r="G23" i="2"/>
  <c r="G22" i="2"/>
  <c r="H22" i="2" s="1"/>
  <c r="G21" i="2"/>
  <c r="H21" i="2" s="1"/>
  <c r="G20" i="2"/>
  <c r="H20" i="2"/>
  <c r="G19" i="2"/>
  <c r="G18" i="2"/>
  <c r="G17" i="2"/>
  <c r="G16" i="2"/>
  <c r="H16" i="2" s="1"/>
  <c r="G15" i="2"/>
  <c r="G14" i="2"/>
  <c r="G13" i="2"/>
  <c r="H13" i="2" s="1"/>
  <c r="G12" i="2"/>
  <c r="H12" i="2" s="1"/>
  <c r="G11" i="2"/>
  <c r="G10" i="2"/>
  <c r="H10" i="2" s="1"/>
  <c r="G9" i="2"/>
  <c r="H9" i="2" s="1"/>
  <c r="G8" i="2"/>
  <c r="H8" i="2" s="1"/>
  <c r="G7" i="2"/>
  <c r="G6" i="2"/>
  <c r="H6" i="2" s="1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7" i="2"/>
  <c r="H66" i="2"/>
  <c r="H65" i="2"/>
  <c r="H63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3" i="2"/>
  <c r="H29" i="2"/>
  <c r="H26" i="2"/>
  <c r="H25" i="2"/>
  <c r="H23" i="2"/>
  <c r="H19" i="2"/>
  <c r="H18" i="2"/>
  <c r="H17" i="2"/>
  <c r="H15" i="2"/>
  <c r="H14" i="2"/>
  <c r="H11" i="2"/>
  <c r="H7" i="2"/>
  <c r="H1" i="2" l="1"/>
  <c r="C15" i="1"/>
  <c r="C14" i="1"/>
  <c r="H1" i="4"/>
  <c r="G1" i="4" s="1"/>
  <c r="D15" i="1" s="1"/>
  <c r="G1" i="5"/>
  <c r="D16" i="1" s="1"/>
  <c r="C16" i="1"/>
  <c r="H1" i="5"/>
  <c r="H1" i="3"/>
  <c r="G1" i="3" s="1"/>
  <c r="D14" i="1" s="1"/>
  <c r="A9" i="1"/>
  <c r="C9" i="1" l="1"/>
  <c r="E9" i="1"/>
  <c r="G1" i="2"/>
  <c r="D13" i="1" s="1"/>
</calcChain>
</file>

<file path=xl/sharedStrings.xml><?xml version="1.0" encoding="utf-8"?>
<sst xmlns="http://schemas.openxmlformats.org/spreadsheetml/2006/main" count="70" uniqueCount="43">
  <si>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</si>
  <si>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</si>
  <si>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</si>
  <si>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</si>
  <si>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</si>
  <si>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</si>
  <si>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</si>
  <si>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</si>
  <si>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</si>
  <si>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</si>
  <si>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</si>
  <si>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</si>
  <si>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</si>
  <si>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</si>
  <si>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</si>
  <si>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</si>
  <si>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</si>
  <si>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</si>
  <si>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</si>
  <si>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</si>
  <si>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ISTITUTO COMPRENSIVO DI VIALE LIBERTA'</t>
  </si>
  <si>
    <t>27029 VIGEVANO (PV) VIALE LIBERTA' 32 C.F. 94034000185 C.M. PVIC83100R</t>
  </si>
  <si>
    <t>30/E del 20/01/2023</t>
  </si>
  <si>
    <t>00000186/02/2023 del 03/03/2023</t>
  </si>
  <si>
    <t>00000219/02/2023 del 20/03/2023</t>
  </si>
  <si>
    <t>107/PA del 07/04/2023</t>
  </si>
  <si>
    <t>24 del 18/04/2023</t>
  </si>
  <si>
    <t>111/PA del 11/04/2023</t>
  </si>
  <si>
    <t>119/04 del 21/04/2023</t>
  </si>
  <si>
    <t>31/O del 12/05/2023</t>
  </si>
  <si>
    <t>FATTPA 1_23 del 11/04/2023</t>
  </si>
  <si>
    <t>2023_22_116 del 29/05/2023</t>
  </si>
  <si>
    <t>730/PA del 25/05/2023</t>
  </si>
  <si>
    <t>V3-18197 del 01/06/2023</t>
  </si>
  <si>
    <t>FPA 1/23 del 16/06/2023</t>
  </si>
  <si>
    <t>V3-19349 del 16/06/2023</t>
  </si>
  <si>
    <t>1/418 del 15/07/2023</t>
  </si>
  <si>
    <t>23 del 17/07/2023</t>
  </si>
  <si>
    <t>000280-0CPA del 24/07/2023</t>
  </si>
  <si>
    <t>V2FV0000085 del 31/07/2023</t>
  </si>
  <si>
    <t>18/01 del 02/08/2023</t>
  </si>
  <si>
    <t>28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</si>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</sst>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J16" sqref="J16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2023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22</v>
      </c>
      <c r="B9" s="35"/>
      <c r="C9" s="34">
        <f>SUM(C13:C16)</f>
        <v>32625.72</v>
      </c>
      <c r="D9" s="35"/>
      <c r="E9" s="40">
        <f>('Trimestre 1'!H1+'Trimestre 2'!H1+'Trimestre 3'!H1+'Trimestre 4'!H1)/C9</f>
        <v>-12.133624024236092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3</v>
      </c>
      <c r="C13" s="29">
        <f>'Trimestre 1'!B1</f>
        <v>10752.15</v>
      </c>
      <c r="D13" s="29">
        <f>'Trimestre 1'!G1</f>
        <v>-19.018531177485436</v>
      </c>
      <c r="E13" s="29">
        <v>115408.77</v>
      </c>
      <c r="F13" s="33" t="s">
        <v>41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12</v>
      </c>
      <c r="C14" s="29">
        <f>'Trimestre 2'!B1</f>
        <v>12695.71</v>
      </c>
      <c r="D14" s="29">
        <f>'Trimestre 2'!G1</f>
        <v>-4.2763012072582001</v>
      </c>
      <c r="E14" s="29">
        <v>218764.6</v>
      </c>
      <c r="F14" s="33" t="s">
        <v>42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7</v>
      </c>
      <c r="C15" s="29">
        <f>'Trimestre 3'!B1</f>
        <v>9177.86</v>
      </c>
      <c r="D15" s="29">
        <f>'Trimestre 3'!G1</f>
        <v>-14.936754319634424</v>
      </c>
      <c r="E15" s="29"/>
      <c r="F15" s="33"/>
    </row>
    <row r="16" spans="1:11" ht="21.75" customHeight="1" x14ac:dyDescent="0.25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10752.15</v>
      </c>
      <c r="C1">
        <f>COUNTA(A4:A353)</f>
        <v>3</v>
      </c>
      <c r="G1" s="16">
        <f>IF(B1&lt;&gt;0,H1/B1,0)</f>
        <v>-19.018531177485436</v>
      </c>
      <c r="H1" s="15">
        <f>SUM(H4:H353)</f>
        <v>-204490.1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2232.15</v>
      </c>
      <c r="C4" s="13">
        <v>44977</v>
      </c>
      <c r="D4" s="13">
        <v>44963</v>
      </c>
      <c r="E4" s="13"/>
      <c r="F4" s="13"/>
      <c r="G4" s="1">
        <f>D4-C4-(F4-E4)</f>
        <v>-14</v>
      </c>
      <c r="H4" s="12">
        <f>B4*G4</f>
        <v>-31250.100000000002</v>
      </c>
    </row>
    <row r="5" spans="1:8" x14ac:dyDescent="0.25">
      <c r="A5" s="19" t="s">
        <v>23</v>
      </c>
      <c r="B5" s="12">
        <v>2840</v>
      </c>
      <c r="C5" s="13">
        <v>45018</v>
      </c>
      <c r="D5" s="13">
        <v>45009</v>
      </c>
      <c r="E5" s="13"/>
      <c r="F5" s="13"/>
      <c r="G5" s="1">
        <f t="shared" ref="G5:G68" si="0">D5-C5-(F5-E5)</f>
        <v>-9</v>
      </c>
      <c r="H5" s="12">
        <f t="shared" ref="H5:H68" si="1">B5*G5</f>
        <v>-25560</v>
      </c>
    </row>
    <row r="6" spans="1:8" x14ac:dyDescent="0.25">
      <c r="A6" s="19" t="s">
        <v>24</v>
      </c>
      <c r="B6" s="12">
        <v>5680</v>
      </c>
      <c r="C6" s="13">
        <v>45035</v>
      </c>
      <c r="D6" s="13">
        <v>45009</v>
      </c>
      <c r="E6" s="13"/>
      <c r="F6" s="13"/>
      <c r="G6" s="1">
        <f t="shared" si="0"/>
        <v>-26</v>
      </c>
      <c r="H6" s="12">
        <f t="shared" si="1"/>
        <v>-147680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12695.71</v>
      </c>
      <c r="C1">
        <f>COUNTA(A4:A353)</f>
        <v>12</v>
      </c>
      <c r="G1" s="16">
        <f>IF(B1&lt;&gt;0,H1/B1,0)</f>
        <v>-4.2763012072582001</v>
      </c>
      <c r="H1" s="15">
        <f>SUM(H4:H353)</f>
        <v>-54290.68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25</v>
      </c>
      <c r="B4" s="12">
        <v>143.44</v>
      </c>
      <c r="C4" s="13">
        <v>45053</v>
      </c>
      <c r="D4" s="13">
        <v>45033</v>
      </c>
      <c r="E4" s="13"/>
      <c r="F4" s="13"/>
      <c r="G4" s="1">
        <f>D4-C4-(F4-E4)</f>
        <v>-20</v>
      </c>
      <c r="H4" s="12">
        <f>B4*G4</f>
        <v>-2868.8</v>
      </c>
    </row>
    <row r="5" spans="1:8" x14ac:dyDescent="0.25">
      <c r="A5" s="19" t="s">
        <v>26</v>
      </c>
      <c r="B5" s="12">
        <v>950</v>
      </c>
      <c r="C5" s="13">
        <v>45034</v>
      </c>
      <c r="D5" s="13">
        <v>45058</v>
      </c>
      <c r="E5" s="13"/>
      <c r="F5" s="13"/>
      <c r="G5" s="1">
        <f t="shared" ref="G5:G68" si="0">D5-C5-(F5-E5)</f>
        <v>24</v>
      </c>
      <c r="H5" s="12">
        <f t="shared" ref="H5:H68" si="1">B5*G5</f>
        <v>22800</v>
      </c>
    </row>
    <row r="6" spans="1:8" x14ac:dyDescent="0.25">
      <c r="A6" s="19" t="s">
        <v>27</v>
      </c>
      <c r="B6" s="12">
        <v>2295</v>
      </c>
      <c r="C6" s="13">
        <v>45057</v>
      </c>
      <c r="D6" s="13">
        <v>45058</v>
      </c>
      <c r="E6" s="13"/>
      <c r="F6" s="13"/>
      <c r="G6" s="1">
        <f t="shared" si="0"/>
        <v>1</v>
      </c>
      <c r="H6" s="12">
        <f t="shared" si="1"/>
        <v>2295</v>
      </c>
    </row>
    <row r="7" spans="1:8" x14ac:dyDescent="0.25">
      <c r="A7" s="19" t="s">
        <v>28</v>
      </c>
      <c r="B7" s="12">
        <v>168.03</v>
      </c>
      <c r="C7" s="13">
        <v>45067</v>
      </c>
      <c r="D7" s="13">
        <v>45063</v>
      </c>
      <c r="E7" s="13"/>
      <c r="F7" s="13"/>
      <c r="G7" s="1">
        <f t="shared" si="0"/>
        <v>-4</v>
      </c>
      <c r="H7" s="12">
        <f t="shared" si="1"/>
        <v>-672.12</v>
      </c>
    </row>
    <row r="8" spans="1:8" x14ac:dyDescent="0.25">
      <c r="A8" s="19" t="s">
        <v>28</v>
      </c>
      <c r="B8" s="12">
        <v>36.97</v>
      </c>
      <c r="C8" s="13">
        <v>45067</v>
      </c>
      <c r="D8" s="13">
        <v>45063</v>
      </c>
      <c r="E8" s="13"/>
      <c r="F8" s="13"/>
      <c r="G8" s="1">
        <f t="shared" si="0"/>
        <v>-4</v>
      </c>
      <c r="H8" s="12">
        <f t="shared" si="1"/>
        <v>-147.88</v>
      </c>
    </row>
    <row r="9" spans="1:8" x14ac:dyDescent="0.25">
      <c r="A9" s="19" t="s">
        <v>29</v>
      </c>
      <c r="B9" s="12">
        <v>3365.2</v>
      </c>
      <c r="C9" s="13">
        <v>45089</v>
      </c>
      <c r="D9" s="13">
        <v>45063</v>
      </c>
      <c r="E9" s="13"/>
      <c r="F9" s="13"/>
      <c r="G9" s="1">
        <f t="shared" si="0"/>
        <v>-26</v>
      </c>
      <c r="H9" s="12">
        <f t="shared" si="1"/>
        <v>-87495.2</v>
      </c>
    </row>
    <row r="10" spans="1:8" x14ac:dyDescent="0.25">
      <c r="A10" s="19" t="s">
        <v>30</v>
      </c>
      <c r="B10" s="12">
        <v>2962.5</v>
      </c>
      <c r="C10" s="13">
        <v>45057</v>
      </c>
      <c r="D10" s="13">
        <v>45069</v>
      </c>
      <c r="E10" s="13"/>
      <c r="F10" s="13"/>
      <c r="G10" s="1">
        <f t="shared" si="0"/>
        <v>12</v>
      </c>
      <c r="H10" s="12">
        <f t="shared" si="1"/>
        <v>35550</v>
      </c>
    </row>
    <row r="11" spans="1:8" x14ac:dyDescent="0.25">
      <c r="A11" s="19" t="s">
        <v>31</v>
      </c>
      <c r="B11" s="12">
        <v>545.45000000000005</v>
      </c>
      <c r="C11" s="13">
        <v>45106</v>
      </c>
      <c r="D11" s="13">
        <v>45091</v>
      </c>
      <c r="E11" s="13"/>
      <c r="F11" s="13"/>
      <c r="G11" s="1">
        <f t="shared" si="0"/>
        <v>-15</v>
      </c>
      <c r="H11" s="12">
        <f t="shared" si="1"/>
        <v>-8181.7500000000009</v>
      </c>
    </row>
    <row r="12" spans="1:8" x14ac:dyDescent="0.25">
      <c r="A12" s="19" t="s">
        <v>31</v>
      </c>
      <c r="B12" s="12">
        <v>54.55</v>
      </c>
      <c r="C12" s="13">
        <v>45106</v>
      </c>
      <c r="D12" s="13">
        <v>45091</v>
      </c>
      <c r="E12" s="13"/>
      <c r="F12" s="13"/>
      <c r="G12" s="1">
        <f t="shared" si="0"/>
        <v>-15</v>
      </c>
      <c r="H12" s="12">
        <f t="shared" si="1"/>
        <v>-818.25</v>
      </c>
    </row>
    <row r="13" spans="1:8" x14ac:dyDescent="0.25">
      <c r="A13" s="19" t="s">
        <v>32</v>
      </c>
      <c r="B13" s="12">
        <v>1220</v>
      </c>
      <c r="C13" s="13">
        <v>45107</v>
      </c>
      <c r="D13" s="13">
        <v>45097</v>
      </c>
      <c r="E13" s="13"/>
      <c r="F13" s="13"/>
      <c r="G13" s="1">
        <f t="shared" si="0"/>
        <v>-10</v>
      </c>
      <c r="H13" s="12">
        <f t="shared" si="1"/>
        <v>-12200</v>
      </c>
    </row>
    <row r="14" spans="1:8" x14ac:dyDescent="0.25">
      <c r="A14" s="19" t="s">
        <v>33</v>
      </c>
      <c r="B14" s="12">
        <v>252.57</v>
      </c>
      <c r="C14" s="13">
        <v>45121</v>
      </c>
      <c r="D14" s="13">
        <v>45097</v>
      </c>
      <c r="E14" s="13"/>
      <c r="F14" s="13"/>
      <c r="G14" s="1">
        <f t="shared" si="0"/>
        <v>-24</v>
      </c>
      <c r="H14" s="12">
        <f t="shared" si="1"/>
        <v>-6061.68</v>
      </c>
    </row>
    <row r="15" spans="1:8" x14ac:dyDescent="0.25">
      <c r="A15" s="19" t="s">
        <v>34</v>
      </c>
      <c r="B15" s="12">
        <v>702</v>
      </c>
      <c r="C15" s="13">
        <v>45093</v>
      </c>
      <c r="D15" s="13">
        <v>45098</v>
      </c>
      <c r="E15" s="13"/>
      <c r="F15" s="13"/>
      <c r="G15" s="1">
        <f t="shared" si="0"/>
        <v>5</v>
      </c>
      <c r="H15" s="12">
        <f t="shared" si="1"/>
        <v>3510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9177.86</v>
      </c>
      <c r="C1">
        <f>COUNTA(A4:A353)</f>
        <v>7</v>
      </c>
      <c r="G1" s="16">
        <f>IF(B1&lt;&gt;0,H1/B1,0)</f>
        <v>-14.936754319634424</v>
      </c>
      <c r="H1" s="15">
        <f>SUM(H4:H353)</f>
        <v>-137087.44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35</v>
      </c>
      <c r="B4" s="12">
        <v>6209.93</v>
      </c>
      <c r="C4" s="13">
        <v>45129</v>
      </c>
      <c r="D4" s="13">
        <v>45119</v>
      </c>
      <c r="E4" s="13"/>
      <c r="F4" s="13"/>
      <c r="G4" s="1">
        <f>D4-C4-(F4-E4)</f>
        <v>-10</v>
      </c>
      <c r="H4" s="12">
        <f>B4*G4</f>
        <v>-62099.3</v>
      </c>
    </row>
    <row r="5" spans="1:8" x14ac:dyDescent="0.25">
      <c r="A5" s="19" t="s">
        <v>36</v>
      </c>
      <c r="B5" s="12">
        <v>532</v>
      </c>
      <c r="C5" s="13">
        <v>45169</v>
      </c>
      <c r="D5" s="13">
        <v>45135</v>
      </c>
      <c r="E5" s="13"/>
      <c r="F5" s="13"/>
      <c r="G5" s="1">
        <f t="shared" ref="G5:G68" si="0">D5-C5-(F5-E5)</f>
        <v>-34</v>
      </c>
      <c r="H5" s="12">
        <f t="shared" ref="H5:H68" si="1">B5*G5</f>
        <v>-18088</v>
      </c>
    </row>
    <row r="6" spans="1:8" x14ac:dyDescent="0.25">
      <c r="A6" s="19" t="s">
        <v>37</v>
      </c>
      <c r="B6" s="12">
        <v>116</v>
      </c>
      <c r="C6" s="13">
        <v>45154</v>
      </c>
      <c r="D6" s="13">
        <v>45135</v>
      </c>
      <c r="E6" s="13"/>
      <c r="F6" s="13"/>
      <c r="G6" s="1">
        <f t="shared" si="0"/>
        <v>-19</v>
      </c>
      <c r="H6" s="12">
        <f t="shared" si="1"/>
        <v>-2204</v>
      </c>
    </row>
    <row r="7" spans="1:8" x14ac:dyDescent="0.25">
      <c r="A7" s="19" t="s">
        <v>38</v>
      </c>
      <c r="B7" s="12">
        <v>952.38</v>
      </c>
      <c r="C7" s="13">
        <v>45162</v>
      </c>
      <c r="D7" s="13">
        <v>45139</v>
      </c>
      <c r="E7" s="13"/>
      <c r="F7" s="13"/>
      <c r="G7" s="1">
        <f t="shared" si="0"/>
        <v>-23</v>
      </c>
      <c r="H7" s="12">
        <f t="shared" si="1"/>
        <v>-21904.74</v>
      </c>
    </row>
    <row r="8" spans="1:8" x14ac:dyDescent="0.25">
      <c r="A8" s="19" t="s">
        <v>39</v>
      </c>
      <c r="B8" s="12">
        <v>219.3</v>
      </c>
      <c r="C8" s="13">
        <v>45169</v>
      </c>
      <c r="D8" s="13">
        <v>45141</v>
      </c>
      <c r="E8" s="13"/>
      <c r="F8" s="13"/>
      <c r="G8" s="1">
        <f t="shared" si="0"/>
        <v>-28</v>
      </c>
      <c r="H8" s="12">
        <f t="shared" si="1"/>
        <v>-6140.4000000000005</v>
      </c>
    </row>
    <row r="9" spans="1:8" x14ac:dyDescent="0.25">
      <c r="A9" s="19" t="s">
        <v>39</v>
      </c>
      <c r="B9" s="12">
        <v>48.25</v>
      </c>
      <c r="C9" s="13">
        <v>45169</v>
      </c>
      <c r="D9" s="13">
        <v>45141</v>
      </c>
      <c r="E9" s="13"/>
      <c r="F9" s="13"/>
      <c r="G9" s="1">
        <f t="shared" si="0"/>
        <v>-28</v>
      </c>
      <c r="H9" s="12">
        <f t="shared" si="1"/>
        <v>-1351</v>
      </c>
    </row>
    <row r="10" spans="1:8" x14ac:dyDescent="0.25">
      <c r="A10" s="19" t="s">
        <v>40</v>
      </c>
      <c r="B10" s="12">
        <v>1100</v>
      </c>
      <c r="C10" s="13">
        <v>45170</v>
      </c>
      <c r="D10" s="13">
        <v>45147</v>
      </c>
      <c r="E10" s="13"/>
      <c r="F10" s="13"/>
      <c r="G10" s="1">
        <f t="shared" si="0"/>
        <v>-23</v>
      </c>
      <c r="H10" s="12">
        <f t="shared" si="1"/>
        <v>-25300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2023-08-10T12:18:38Z</dcterms:modified>
</cp:coreProperties>
</file>